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aminska\AppData\Local\Temp\ezdpuw\20251031084836752\"/>
    </mc:Choice>
  </mc:AlternateContent>
  <xr:revisionPtr revIDLastSave="0" documentId="13_ncr:1_{75E28EC2-2CCC-42AB-A07D-13FC969BA374}" xr6:coauthVersionLast="47" xr6:coauthVersionMax="47" xr10:uidLastSave="{00000000-0000-0000-0000-000000000000}"/>
  <bookViews>
    <workbookView xWindow="-110" yWindow="-110" windowWidth="19420" windowHeight="10300" xr2:uid="{169574B9-A0E3-4048-8412-A6F748EE1DA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E30" i="1"/>
  <c r="E29" i="1"/>
  <c r="E27" i="1"/>
  <c r="B27" i="1"/>
  <c r="E26" i="1"/>
  <c r="B26" i="1"/>
</calcChain>
</file>

<file path=xl/sharedStrings.xml><?xml version="1.0" encoding="utf-8"?>
<sst xmlns="http://schemas.openxmlformats.org/spreadsheetml/2006/main" count="163" uniqueCount="54">
  <si>
    <t>przeznaczenie</t>
  </si>
  <si>
    <t>Miasto na prawach powiatu Krosno</t>
  </si>
  <si>
    <t>Miasto na prawach powiatu Przemyśl</t>
  </si>
  <si>
    <t>Powiat bieszczadzki</t>
  </si>
  <si>
    <t>Powiat brzozowski</t>
  </si>
  <si>
    <t>Powiat jarosławski</t>
  </si>
  <si>
    <t>Powiat jasielski</t>
  </si>
  <si>
    <t>Powiat krośnieński</t>
  </si>
  <si>
    <t>Powiat leski</t>
  </si>
  <si>
    <t>Powiat lubaczowski</t>
  </si>
  <si>
    <t>Powiat przemyski</t>
  </si>
  <si>
    <t>Powiat przeworski</t>
  </si>
  <si>
    <t>Powiat sanocki</t>
  </si>
  <si>
    <r>
      <t xml:space="preserve">Realizacja projektu KPOD.07.05-IP.10-0044/23 (Uczelnia Państwowa im. Jana Grodka w Sanoku) pn. </t>
    </r>
    <r>
      <rPr>
        <i/>
        <sz val="10"/>
        <color theme="1"/>
        <rFont val="Lato"/>
        <family val="2"/>
        <charset val="238"/>
      </rPr>
      <t>Objęcie wsparciem ze środków Planu rozwojowego, działania w postaci stypendiów dla studentów kierunku pielęgniarstwo, położnictwo oraz ratownictwo medyczne. Edycja 1, rok akademicki 2022/2023</t>
    </r>
  </si>
  <si>
    <r>
      <t xml:space="preserve">Realizacja projektu POIS.11.03.00-00-0045/22 (CENTRUM OPIEKI MEDYCZNEJ) pn. </t>
    </r>
    <r>
      <rPr>
        <i/>
        <sz val="10"/>
        <color theme="1"/>
        <rFont val="Lato"/>
        <family val="2"/>
        <charset val="238"/>
      </rPr>
      <t>Poprawa jakości usług w zakresie diagnostyki i leczenia chorób zakaźnych</t>
    </r>
  </si>
  <si>
    <r>
      <t xml:space="preserve">Realizacja projektu POIS.11.03.00-00-0003/22 (WOJEWÓDZKI SZPITAL IM ŚW. OJCA PIO W PRZEMYŚLU) pn. </t>
    </r>
    <r>
      <rPr>
        <i/>
        <sz val="10"/>
        <color theme="1"/>
        <rFont val="Lato"/>
        <family val="2"/>
        <charset val="238"/>
      </rPr>
      <t>REACT-UE w zakresie chorób zakaźnych dla Wojewódzkiego Szpitala im. Św. Ojca Pio w Przemyślu</t>
    </r>
  </si>
  <si>
    <t>"Przebudowa z modernizacją i doposażenie Szpitalnego Oddziału Ratunkowego oraz Zakładu Radiologii i Diagnostyki Obrazowej Szpitala Specjalistycznego w Brzozowie Podkarpackiego Ośrodka Onkologicznego", umowa nr DOI/FM/SMPL/19/MDSOR/2023/7/324 z dnia 30.11.2023</t>
  </si>
  <si>
    <t>"Poprawa jakości usług medycznych COM w Jarosławiu poprzez modernizację, przebudowę i zakup wyposażenia SOR i pracowni diagnostycznych", DOI/FM/SMPL/10/MDSOR/2023/1002/318 z dnia 27.11.2023</t>
  </si>
  <si>
    <t>"Przebudowa i doposażenie Szpitalnego Oddziału Ratunkowego w Szpitalu Specjalistycznym w Jaśle", umowa nr DOI/FM/SMPL/59/MDSOR/2023/241/313 z dnia 27.11.2023</t>
  </si>
  <si>
    <t>"Modernizacja, przebudowa i doposażenie SOR oraz pracowni diagnostycznych współpracujących z SOR Szpitala Powiatowego w Lesku", umowa nr DOI/FM/SMPL/110/MDSOR/2023/280/275 z dnia 22.11.2023</t>
  </si>
  <si>
    <t>"Modernizacja i doposażenie SOR oraz Pracowni RTG, doposażenie pracowni diagnostycznych współpracujących z SOR w SPZOZ Lubaczów", umowa nr DOI/FM/SMPL/136/MDSOR/2023/1155/281 z dnia 4.12.2023</t>
  </si>
  <si>
    <t>"Modernizacja, przebudowa i doposażenie Szpitalnego Oddziału Ratunkowego SPZOZ w Sanoku oraz pracowni diagnostycznych współpracujących z SOR", umowa nr DOI/FM/SMPL/17/MDSOR/2023/388/320 z dnia 23.11.2023</t>
  </si>
  <si>
    <t>"Przebudowa, modernizacja i doposażenie SOR oraz Zakładu Diagnostyki Obrazowej Wojewódzkiego Szpitala im. Św. Ojca Pio w Przemyślu" umowa nr DOI/FM/SMPL/90/MDSOR/2023/356/288 z dnia 20.11.2023</t>
  </si>
  <si>
    <t>Środki przekazane od 1 stycznia 2024 r. do 29 października 2025 r.</t>
  </si>
  <si>
    <t>-</t>
  </si>
  <si>
    <t>środki wypłacone z POIS 2014-2020</t>
  </si>
  <si>
    <t>środki alokowane z POIS 2014-2020</t>
  </si>
  <si>
    <t xml:space="preserve">środki alokowane z Funduszu Medycznego (SMPL) </t>
  </si>
  <si>
    <t>środki wypłacone z Funduszu Medycznego (SMPL)</t>
  </si>
  <si>
    <t>środki wypłacone z KPO</t>
  </si>
  <si>
    <t>środki alokowane z KPO</t>
  </si>
  <si>
    <t>ŁĄCZNIE ŚRODKI WYPŁACONE</t>
  </si>
  <si>
    <t>środki alokowane z Narodowej Strategii Onkologicznej</t>
  </si>
  <si>
    <t>środki wypłacone z Narodowej Strategii Onkologicznej</t>
  </si>
  <si>
    <t>środki alokowane z Narodowego Programu Chorób Układu Krążenia</t>
  </si>
  <si>
    <t>środki wypłacone z Narodowego Programu Chorób Układu Krążenia</t>
  </si>
  <si>
    <t xml:space="preserve">1. Szpital Specjalistyczny w Brzozowie Podkarpacki Ośrodek Onkologiczny im. Ks. B. Markiewicza - Doposażenie zakładów radioterapii – zakup systemów planowania radioterapii, doposażenie stacji planowania (w tym zakup nowych wersji) oraz doposażenie akceleratorów                                                                                                                       2. Szpital Specjalistyczny w Brzozowie Podkarpacki Ośrodek Onkologiczny im. Ks. B. Markiewicza - Doposażenie klinik i oddziałów hematoonkologicznych w sprzęt do diagnostyki i leczenia białaczek i chłoniaków – dla podmiotów udzielających świadczenia osobom dorosłym                                                                                                                                 3. Szpital Specjalistyczny w Brzozowie Podkarpacki Ośrodek Onkologiczny im. Ks. B. Markiewicza - Zakup sprzętu do diagnostyki patomorfologicznej                                        </t>
  </si>
  <si>
    <r>
      <t>Projekt</t>
    </r>
    <r>
      <rPr>
        <b/>
        <sz val="10"/>
        <color theme="1"/>
        <rFont val="Lato"/>
        <family val="2"/>
        <charset val="238"/>
      </rPr>
      <t xml:space="preserve"> KPOD.07.05-IP.10-0005/23</t>
    </r>
    <r>
      <rPr>
        <sz val="10"/>
        <color theme="1"/>
        <rFont val="Lato"/>
        <family val="2"/>
        <charset val="238"/>
      </rPr>
      <t xml:space="preserve"> przez Państwową Akademię Nauk Stosowanych w Krośnie pn.</t>
    </r>
    <r>
      <rPr>
        <i/>
        <sz val="10"/>
        <color theme="1"/>
        <rFont val="Lato"/>
        <family val="2"/>
        <charset val="238"/>
      </rPr>
      <t xml:space="preserve"> Objęcie wsparciem ze środków Planu rozwojowego, działania w postaci stypendiów dla studentów kierunku pielęgniarstwo, położnictwo oraz ratownictwo medyczne. Edycja 1, rok akademicki 2022/2023</t>
    </r>
    <r>
      <rPr>
        <sz val="10"/>
        <color theme="1"/>
        <rFont val="Lato"/>
        <family val="2"/>
        <charset val="238"/>
      </rPr>
      <t xml:space="preserve"> oraz projektu KPOD.07.02-IP.10-0126/24 (Wojewódzki Szpital Podkarpacki im. Jana Pawła II w Krośnie) pn. </t>
    </r>
    <r>
      <rPr>
        <i/>
        <sz val="10"/>
        <color theme="1"/>
        <rFont val="Lato"/>
        <family val="2"/>
        <charset val="238"/>
      </rPr>
      <t>Modernizacja potencjału Wojewódzkiego Szpitala Podkarpackiego im. Jana Pawła II w Krośnie warunkiem podniesienia standardów i efektywności leczenia onkologicznego</t>
    </r>
  </si>
  <si>
    <t xml:space="preserve">Wojewódzki Szpital im. Św. Ojca Pio w Przemyślu-Zakup sprzętu do diagnostyki patomorfologicznej </t>
  </si>
  <si>
    <t xml:space="preserve">Wojewódzki Szpital im. Św. Ojca Pio w Przemyślu-Dofinansowanie zakupu angiografu w 2024 r. </t>
  </si>
  <si>
    <t>środki wypłacone z części 46</t>
  </si>
  <si>
    <t>środki alokowane z części 46</t>
  </si>
  <si>
    <t>środki alokowane z FEnIKS 2021-2027</t>
  </si>
  <si>
    <t>środki wypłacone z FEnIKS 2021-2027</t>
  </si>
  <si>
    <t>środki wypłacone z POWER 2014-2020</t>
  </si>
  <si>
    <t>środki alokowane z POWER 2014-2020</t>
  </si>
  <si>
    <t>środki wypłacone z FERS 2021-2027</t>
  </si>
  <si>
    <t>środki alokowane z  z FERS 2021-2027</t>
  </si>
  <si>
    <t>środki wypłacone z Funduszu Medycznego</t>
  </si>
  <si>
    <t>środki alokowane z Funduszu Medycznego</t>
  </si>
  <si>
    <r>
      <rPr>
        <b/>
        <sz val="10"/>
        <color theme="1"/>
        <rFont val="Lato"/>
        <family val="2"/>
        <charset val="238"/>
      </rPr>
      <t>Brak realizacji projektów w ramach Subfunduszu Infrastruktury Strategicznej.</t>
    </r>
    <r>
      <rPr>
        <sz val="10"/>
        <color theme="1"/>
        <rFont val="Lato"/>
        <family val="2"/>
        <charset val="238"/>
      </rPr>
      <t xml:space="preserve"> Obecnie trwa procedowanie uchwały dot. ustanowienia programu inwestycyjnego dot. projektu FM-SIS.04.ONKO.2025 (Szpital Specjalistyczny w Brzozowie Podkarpacki Ośrodek Onkologiczny im. Ks. B. Markiewicza) pn. "Poprawa dostępności oraz jakości lecznictwa onkologicznego w woj. podkarpackim przez rozbudowę, modernizację i doposażenie Szpitala Specjalistycznego w Brzozowie Podkarpackiego Ośrodka Onkologicznego"wartość projektu </t>
    </r>
    <r>
      <rPr>
        <b/>
        <sz val="10"/>
        <color theme="1"/>
        <rFont val="Lato"/>
        <family val="2"/>
        <charset val="238"/>
      </rPr>
      <t>298 300 034,00</t>
    </r>
    <r>
      <rPr>
        <sz val="10"/>
        <color theme="1"/>
        <rFont val="Lato"/>
        <family val="2"/>
        <charset val="238"/>
      </rPr>
      <t xml:space="preserve"> </t>
    </r>
    <r>
      <rPr>
        <b/>
        <sz val="10"/>
        <color theme="1"/>
        <rFont val="Lato"/>
        <family val="2"/>
        <charset val="238"/>
      </rPr>
      <t>zł</t>
    </r>
  </si>
  <si>
    <r>
      <rPr>
        <b/>
        <sz val="10"/>
        <color theme="1"/>
        <rFont val="Lato"/>
        <family val="2"/>
        <charset val="238"/>
      </rPr>
      <t>Brak realizacji projektów w ramach Subfunduszu Infrastruktury Strategicznej.</t>
    </r>
    <r>
      <rPr>
        <sz val="10"/>
        <color theme="1"/>
        <rFont val="Lato"/>
        <family val="2"/>
        <charset val="238"/>
      </rPr>
      <t xml:space="preserve"> Obecnie trwa procedowanie uchwały dot. ustanowienia programu inwestycyjnego dot. projektu FM-SIS.03.PSYCH.2024 (WOJEWÓDZKI PODKARPACKI SZPITAL PSYCHIATRYCZNY IM.PROF.EUGENIUSZA BRZEZICKIEGO W ŻURAWICY) pn. "Budowa, przebudowa, modernizacja oraz doposażenie infrastruktury strategicznej w celu poprawy dostępności i jakości usług zdrowotnych świadczonych w WPSP im. Prof. Eugeniusza Brzezickiego w Żurawicy"wartość projektu </t>
    </r>
    <r>
      <rPr>
        <b/>
        <sz val="10"/>
        <color theme="1"/>
        <rFont val="Lato"/>
        <family val="2"/>
        <charset val="238"/>
      </rPr>
      <t>49 005 000,00 zł</t>
    </r>
  </si>
  <si>
    <r>
      <rPr>
        <b/>
        <sz val="10"/>
        <color theme="1"/>
        <rFont val="Lato"/>
        <family val="2"/>
        <charset val="238"/>
      </rPr>
      <t>Brak realizacji projektów w ramach Subfunduszu Infrastruktury Strategicznej.</t>
    </r>
    <r>
      <rPr>
        <sz val="10"/>
        <color theme="1"/>
        <rFont val="Lato"/>
        <family val="2"/>
        <charset val="238"/>
      </rPr>
      <t xml:space="preserve"> Obecnie trwa procedowanie uchwały dot. ustanowienia programu inwestycyjnego dot. projektu FM-SIS.03.PSYCH.2024 (CENTRUM MEDYCZNE W ŁAŃCUCIE" SPÓŁKA Z OGRANICZONĄ ODPOWIEDZIALNOŚCIĄ) pn. "Poprawa jakości oraz dostępności do usług medycznych w zakresie opieki psychiatrycznej poprzez budowę nowego budynku oraz wyposażenie Centrum Ochrony Zdrowia Psychicznego w Sanoku" wartość projektu </t>
    </r>
    <r>
      <rPr>
        <b/>
        <sz val="10"/>
        <color theme="1"/>
        <rFont val="Lato"/>
        <family val="2"/>
        <charset val="238"/>
      </rPr>
      <t>82 941 784,00 zł</t>
    </r>
  </si>
  <si>
    <r>
      <t xml:space="preserve">1. Projekt </t>
    </r>
    <r>
      <rPr>
        <b/>
        <sz val="10"/>
        <color theme="1"/>
        <rFont val="Lato"/>
        <family val="2"/>
        <charset val="238"/>
      </rPr>
      <t>KPOD.07.08-IP.10-0106/24</t>
    </r>
    <r>
      <rPr>
        <sz val="10"/>
        <color theme="1"/>
        <rFont val="Lato"/>
        <family val="2"/>
        <charset val="238"/>
      </rPr>
      <t xml:space="preserve"> (Szpital Specjalistyczny w Brzozowie Podkarpacki Ośrodek Onkologiczny im. ks. B. Markiewicza) pn. </t>
    </r>
    <r>
      <rPr>
        <i/>
        <sz val="10"/>
        <color theme="1"/>
        <rFont val="Lato"/>
        <family val="2"/>
        <charset val="238"/>
      </rPr>
      <t>Rozwój opieki długoterminowej na terenie powiatu brzozowskiego poprzez budowę Zakładu Opiekuńczo-Leczniczego</t>
    </r>
    <r>
      <rPr>
        <sz val="10"/>
        <color theme="1"/>
        <rFont val="Lato"/>
        <family val="2"/>
        <charset val="238"/>
      </rPr>
      <t xml:space="preserve">                                                                                                                    2. Projekt </t>
    </r>
    <r>
      <rPr>
        <b/>
        <sz val="10"/>
        <color theme="1"/>
        <rFont val="Lato"/>
        <family val="2"/>
        <charset val="238"/>
      </rPr>
      <t>KPOD.07.05-IP.10-0015/25</t>
    </r>
    <r>
      <rPr>
        <sz val="10"/>
        <color theme="1"/>
        <rFont val="Lato"/>
        <family val="2"/>
        <charset val="238"/>
      </rPr>
      <t xml:space="preserve"> (Szpital Specjalistyczny w Brzozowie Podkarpacki Ośrodek Onkologiczny im. ks. B. Markiewicza) pn. </t>
    </r>
    <r>
      <rPr>
        <i/>
        <sz val="10"/>
        <color theme="1"/>
        <rFont val="Lato"/>
        <family val="2"/>
        <charset val="238"/>
      </rPr>
      <t>Objęcie wsparciem ze środków Planu rozwojowego, Przedsięwzięcia w postaci finansowania mentoringu dla absolwentów kierunku pielęgniarstwo, położnictwo oraz ratownictwo medyczne. Edycja 1, rok 2025</t>
    </r>
    <r>
      <rPr>
        <sz val="10"/>
        <color theme="1"/>
        <rFont val="Lato"/>
        <family val="2"/>
        <charset val="238"/>
      </rPr>
      <t xml:space="preserve">                                         3. projekt </t>
    </r>
    <r>
      <rPr>
        <b/>
        <sz val="10"/>
        <color theme="1"/>
        <rFont val="Lato"/>
        <family val="2"/>
        <charset val="238"/>
      </rPr>
      <t>KPOD.07.07-IW.07-0239/24</t>
    </r>
    <r>
      <rPr>
        <sz val="10"/>
        <color theme="1"/>
        <rFont val="Lato"/>
        <family val="2"/>
        <charset val="238"/>
      </rPr>
      <t xml:space="preserve">, pn. „Utworzenie Centrum Wsparcia Badań Klinicznych w Szpitalu Specjalistycznym w Brzozowie Podkarpackim Ośrodku Onkologicznym”, realizowany przez Szpital Specjalistyczny w Brzozowie Podkarpacki Ośrodek Onkologiczny im. ks. B. Markiewicza z Brzozowa                                                                       Realizacja projektu </t>
    </r>
    <r>
      <rPr>
        <b/>
        <sz val="10"/>
        <color theme="1"/>
        <rFont val="Lato"/>
        <family val="2"/>
        <charset val="238"/>
      </rPr>
      <t>KPOD.07.05-IP.10-0082/25</t>
    </r>
    <r>
      <rPr>
        <sz val="10"/>
        <color theme="1"/>
        <rFont val="Lato"/>
        <family val="2"/>
        <charset val="238"/>
      </rPr>
      <t xml:space="preserve"> (Szpital Specjalistyczny w Brzozowie Podkarpacki Ośrodek Onkologiczny im. ks. B. Markiewicza) pn. </t>
    </r>
    <r>
      <rPr>
        <i/>
        <sz val="10"/>
        <color theme="1"/>
        <rFont val="Lato"/>
        <family val="2"/>
        <charset val="238"/>
      </rPr>
      <t>Objęcie wsparciem ze środków Planu rozwojowego, Przedsięwzięcia w postaci finansowania mentoringu dla absolwentów kierunku pielęgniarstwo, położnictwo oraz ratownictwo medyczne. Edycja 2, rok 2025</t>
    </r>
    <r>
      <rPr>
        <sz val="10"/>
        <color theme="1"/>
        <rFont val="Lato"/>
        <family val="2"/>
        <charset val="238"/>
      </rPr>
      <t>. - środki w ramach przedsięwzięcia nie zostały jeszcze wypłacone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</si>
</sst>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theme="3" tint="0.249977111117893"/>
      <name val="Lato"/>
      <family val="2"/>
      <charset val="238"/>
    </font>
    <font>
      <sz val="14"/>
      <color theme="3" tint="0.89999084444715716"/>
      <name val="Lato"/>
      <family val="2"/>
      <charset val="238"/>
    </font>
    <font>
      <i/>
      <sz val="10"/>
      <color theme="1"/>
      <name val="Lato"/>
      <family val="2"/>
      <charset val="238"/>
    </font>
    <font>
      <b/>
      <sz val="11"/>
      <color theme="1"/>
      <name val="Aptos Narrow"/>
      <family val="2"/>
      <scheme val="minor"/>
    </font>
    <font>
      <b/>
      <sz val="10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2" fillId="0" borderId="3" xfId="0" applyNumberFormat="1" applyFont="1" applyBorder="1" applyAlignment="1">
      <alignment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281E-2770-4DD2-8CFC-FF93AEC3C66F}">
  <dimension ref="A2:IJ35"/>
  <sheetViews>
    <sheetView tabSelected="1" zoomScale="60" zoomScaleNormal="60" workbookViewId="0">
      <pane xSplit="1" ySplit="4" topLeftCell="B31" activePane="bottomRight" state="frozen"/>
      <selection pane="topRight" activeCell="B1" sqref="B1"/>
      <selection pane="bottomLeft" activeCell="A5" sqref="A5"/>
      <selection pane="bottomRight" activeCell="A22" sqref="A22"/>
    </sheetView>
  </sheetViews>
  <sheetFormatPr defaultColWidth="8.81640625" defaultRowHeight="14.5" x14ac:dyDescent="0.35"/>
  <cols>
    <col min="1" max="1" width="18.453125" style="3" customWidth="1"/>
    <col min="2" max="2" width="52.54296875" style="2" customWidth="1"/>
    <col min="3" max="3" width="39.453125" style="2" customWidth="1"/>
    <col min="4" max="4" width="17.453125" style="2" customWidth="1"/>
    <col min="5" max="5" width="57.90625" style="2" customWidth="1"/>
    <col min="6" max="6" width="39.54296875" style="2" customWidth="1"/>
    <col min="7" max="7" width="27.7265625" style="2" customWidth="1"/>
    <col min="8" max="8" width="15.1796875" style="2" customWidth="1"/>
    <col min="9" max="9" width="28.36328125" style="2" customWidth="1"/>
    <col min="10" max="10" width="30.81640625" style="2" customWidth="1"/>
    <col min="11" max="11" width="50.453125" style="2" customWidth="1"/>
    <col min="12" max="12" width="17.81640625" style="2" customWidth="1"/>
    <col min="13" max="13" width="42.90625" style="2" customWidth="1"/>
    <col min="14" max="16384" width="8.81640625" style="2"/>
  </cols>
  <sheetData>
    <row r="2" spans="1:244" ht="17.5" customHeight="1" x14ac:dyDescent="0.35">
      <c r="A2" s="24" t="s">
        <v>23</v>
      </c>
      <c r="B2" s="24"/>
      <c r="C2" s="24"/>
      <c r="D2" s="24"/>
      <c r="E2" s="24"/>
    </row>
    <row r="4" spans="1:244" ht="36.65" customHeight="1" x14ac:dyDescent="0.35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</row>
    <row r="5" spans="1:244" ht="26.5" customHeight="1" x14ac:dyDescent="0.35">
      <c r="A5" s="1" t="s">
        <v>41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244" ht="31" x14ac:dyDescent="0.35">
      <c r="A6" s="1" t="s">
        <v>40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244" s="3" customFormat="1" ht="16" thickBot="1" x14ac:dyDescent="0.4">
      <c r="A7" s="6" t="s">
        <v>0</v>
      </c>
      <c r="B7" s="14" t="s">
        <v>24</v>
      </c>
      <c r="C7" s="14" t="s">
        <v>24</v>
      </c>
      <c r="D7" s="14" t="s">
        <v>24</v>
      </c>
      <c r="E7" s="14" t="s">
        <v>24</v>
      </c>
      <c r="F7" s="14" t="s">
        <v>24</v>
      </c>
      <c r="G7" s="14" t="s">
        <v>24</v>
      </c>
      <c r="H7" s="14" t="s">
        <v>24</v>
      </c>
      <c r="I7" s="14" t="s">
        <v>24</v>
      </c>
      <c r="J7" s="14" t="s">
        <v>24</v>
      </c>
      <c r="K7" s="14" t="s">
        <v>24</v>
      </c>
      <c r="L7" s="14" t="s">
        <v>24</v>
      </c>
      <c r="M7" s="14" t="s">
        <v>24</v>
      </c>
    </row>
    <row r="8" spans="1:244" s="3" customFormat="1" ht="31" x14ac:dyDescent="0.35">
      <c r="A8" s="5" t="s">
        <v>26</v>
      </c>
      <c r="B8" s="4">
        <v>0</v>
      </c>
      <c r="C8" s="17">
        <v>6322578.2599999998</v>
      </c>
      <c r="D8" s="4">
        <v>0</v>
      </c>
      <c r="E8" s="4">
        <v>0</v>
      </c>
      <c r="F8" s="17">
        <v>2000000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244" s="3" customFormat="1" ht="31" x14ac:dyDescent="0.35">
      <c r="A9" s="5" t="s">
        <v>25</v>
      </c>
      <c r="B9" s="4">
        <v>0</v>
      </c>
      <c r="C9" s="9">
        <v>638679.13</v>
      </c>
      <c r="D9" s="4">
        <v>0</v>
      </c>
      <c r="E9" s="4">
        <v>0</v>
      </c>
      <c r="F9" s="9">
        <v>94288.17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244" s="3" customFormat="1" ht="79.5" customHeight="1" thickBot="1" x14ac:dyDescent="0.4">
      <c r="A10" s="6" t="s">
        <v>0</v>
      </c>
      <c r="B10" s="14" t="s">
        <v>24</v>
      </c>
      <c r="C10" s="14" t="s">
        <v>15</v>
      </c>
      <c r="D10" s="14" t="s">
        <v>24</v>
      </c>
      <c r="E10" s="14" t="s">
        <v>24</v>
      </c>
      <c r="F10" s="14" t="s">
        <v>14</v>
      </c>
      <c r="G10" s="14" t="s">
        <v>24</v>
      </c>
      <c r="H10" s="14" t="s">
        <v>24</v>
      </c>
      <c r="I10" s="14" t="s">
        <v>24</v>
      </c>
      <c r="J10" s="14" t="s">
        <v>24</v>
      </c>
      <c r="K10" s="14" t="s">
        <v>24</v>
      </c>
      <c r="L10" s="14" t="s">
        <v>24</v>
      </c>
      <c r="M10" s="14" t="s">
        <v>24</v>
      </c>
    </row>
    <row r="11" spans="1:244" s="3" customFormat="1" ht="79.5" customHeight="1" x14ac:dyDescent="0.35">
      <c r="A11" s="22" t="s">
        <v>42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244" s="4" customFormat="1" ht="31" x14ac:dyDescent="0.35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7"/>
    </row>
    <row r="13" spans="1:244" s="3" customFormat="1" ht="16" thickBot="1" x14ac:dyDescent="0.4">
      <c r="A13" s="6" t="s">
        <v>0</v>
      </c>
      <c r="B13" s="14" t="s">
        <v>24</v>
      </c>
      <c r="C13" s="14" t="s">
        <v>24</v>
      </c>
      <c r="D13" s="14" t="s">
        <v>24</v>
      </c>
      <c r="E13" s="14" t="s">
        <v>24</v>
      </c>
      <c r="F13" s="14" t="s">
        <v>24</v>
      </c>
      <c r="G13" s="14" t="s">
        <v>24</v>
      </c>
      <c r="H13" s="14" t="s">
        <v>24</v>
      </c>
      <c r="I13" s="14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</row>
    <row r="14" spans="1:244" s="3" customFormat="1" ht="31" x14ac:dyDescent="0.35">
      <c r="A14" s="23" t="s">
        <v>45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244" s="3" customFormat="1" ht="31" x14ac:dyDescent="0.35">
      <c r="A15" s="5" t="s">
        <v>44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244" s="3" customFormat="1" ht="16" thickBot="1" x14ac:dyDescent="0.4">
      <c r="A16" s="6" t="s">
        <v>0</v>
      </c>
      <c r="B16" s="14" t="s">
        <v>24</v>
      </c>
      <c r="C16" s="14" t="s">
        <v>24</v>
      </c>
      <c r="D16" s="14" t="s">
        <v>24</v>
      </c>
      <c r="E16" s="14" t="s">
        <v>24</v>
      </c>
      <c r="F16" s="14" t="s">
        <v>24</v>
      </c>
      <c r="G16" s="14" t="s">
        <v>24</v>
      </c>
      <c r="H16" s="14" t="s">
        <v>24</v>
      </c>
      <c r="I16" s="14" t="s">
        <v>24</v>
      </c>
      <c r="J16" s="14" t="s">
        <v>24</v>
      </c>
      <c r="K16" s="14" t="s">
        <v>24</v>
      </c>
      <c r="L16" s="14" t="s">
        <v>24</v>
      </c>
      <c r="M16" s="14" t="s">
        <v>24</v>
      </c>
    </row>
    <row r="17" spans="1:244" s="3" customFormat="1" ht="31" x14ac:dyDescent="0.35">
      <c r="A17" s="23" t="s">
        <v>47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244" s="4" customFormat="1" ht="31" x14ac:dyDescent="0.35">
      <c r="A18" s="5" t="s">
        <v>46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7"/>
    </row>
    <row r="19" spans="1:244" s="3" customFormat="1" ht="16" thickBot="1" x14ac:dyDescent="0.4">
      <c r="A19" s="6" t="s">
        <v>0</v>
      </c>
      <c r="B19" s="14" t="s">
        <v>24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4" t="s">
        <v>24</v>
      </c>
      <c r="J19" s="14" t="s">
        <v>24</v>
      </c>
      <c r="K19" s="14" t="s">
        <v>24</v>
      </c>
      <c r="L19" s="14" t="s">
        <v>24</v>
      </c>
      <c r="M19" s="14" t="s">
        <v>24</v>
      </c>
    </row>
    <row r="20" spans="1:244" s="3" customFormat="1" ht="46.5" x14ac:dyDescent="0.35">
      <c r="A20" s="23" t="s">
        <v>49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244" s="4" customFormat="1" ht="46.5" x14ac:dyDescent="0.35">
      <c r="A21" s="5" t="s">
        <v>48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7"/>
    </row>
    <row r="22" spans="1:244" s="15" customFormat="1" ht="186.5" thickBot="1" x14ac:dyDescent="0.4">
      <c r="A22" s="6" t="s">
        <v>0</v>
      </c>
      <c r="B22" s="14"/>
      <c r="C22" s="14" t="s">
        <v>24</v>
      </c>
      <c r="D22" s="14" t="s">
        <v>24</v>
      </c>
      <c r="E22" s="14" t="s">
        <v>50</v>
      </c>
      <c r="F22" s="14" t="s">
        <v>24</v>
      </c>
      <c r="G22" s="14" t="s">
        <v>24</v>
      </c>
      <c r="H22" s="14" t="s">
        <v>24</v>
      </c>
      <c r="I22" s="14" t="s">
        <v>24</v>
      </c>
      <c r="J22" s="14" t="s">
        <v>24</v>
      </c>
      <c r="K22" s="14" t="s">
        <v>51</v>
      </c>
      <c r="L22" s="14" t="s">
        <v>24</v>
      </c>
      <c r="M22" s="14" t="s">
        <v>52</v>
      </c>
    </row>
    <row r="23" spans="1:244" s="15" customFormat="1" ht="46.5" customHeight="1" x14ac:dyDescent="0.35">
      <c r="A23" s="5" t="s">
        <v>27</v>
      </c>
      <c r="B23" s="11">
        <v>0</v>
      </c>
      <c r="C23" s="9">
        <v>14694900</v>
      </c>
      <c r="D23" s="11">
        <v>0</v>
      </c>
      <c r="E23" s="9">
        <v>14820420</v>
      </c>
      <c r="F23" s="9">
        <v>14650000</v>
      </c>
      <c r="G23" s="9">
        <v>7533350</v>
      </c>
      <c r="H23" s="11">
        <v>0</v>
      </c>
      <c r="I23" s="9">
        <v>14800000</v>
      </c>
      <c r="J23" s="12">
        <v>10399131</v>
      </c>
      <c r="K23" s="11">
        <v>0</v>
      </c>
      <c r="L23" s="11">
        <v>0</v>
      </c>
      <c r="M23" s="9">
        <v>14839630</v>
      </c>
    </row>
    <row r="24" spans="1:244" s="3" customFormat="1" ht="46.5" x14ac:dyDescent="0.35">
      <c r="A24" s="5" t="s">
        <v>28</v>
      </c>
      <c r="B24" s="4">
        <v>0</v>
      </c>
      <c r="C24" s="9">
        <v>12251086.98</v>
      </c>
      <c r="D24" s="4">
        <v>0</v>
      </c>
      <c r="E24" s="9">
        <v>12281686.310000001</v>
      </c>
      <c r="F24" s="9">
        <v>5972426.7699999996</v>
      </c>
      <c r="G24" s="9">
        <v>5032067.74</v>
      </c>
      <c r="H24" s="4">
        <v>0</v>
      </c>
      <c r="I24" s="9">
        <v>5863379.0999999996</v>
      </c>
      <c r="J24" s="12">
        <v>10399131</v>
      </c>
      <c r="K24" s="4">
        <v>0</v>
      </c>
      <c r="L24" s="4">
        <v>0</v>
      </c>
      <c r="M24" s="9">
        <v>6231636.4500000002</v>
      </c>
    </row>
    <row r="25" spans="1:244" s="3" customFormat="1" ht="125" customHeight="1" thickBot="1" x14ac:dyDescent="0.4">
      <c r="A25" s="6" t="s">
        <v>0</v>
      </c>
      <c r="B25" s="14" t="s">
        <v>24</v>
      </c>
      <c r="C25" s="14" t="s">
        <v>22</v>
      </c>
      <c r="D25" s="14" t="s">
        <v>24</v>
      </c>
      <c r="E25" s="14" t="s">
        <v>16</v>
      </c>
      <c r="F25" s="14" t="s">
        <v>17</v>
      </c>
      <c r="G25" s="14" t="s">
        <v>18</v>
      </c>
      <c r="H25" s="14" t="s">
        <v>24</v>
      </c>
      <c r="I25" s="14" t="s">
        <v>19</v>
      </c>
      <c r="J25" s="14" t="s">
        <v>20</v>
      </c>
      <c r="K25" s="14" t="s">
        <v>24</v>
      </c>
      <c r="L25" s="14" t="s">
        <v>24</v>
      </c>
      <c r="M25" s="14" t="s">
        <v>21</v>
      </c>
    </row>
    <row r="26" spans="1:244" s="3" customFormat="1" ht="31" x14ac:dyDescent="0.35">
      <c r="A26" s="10" t="s">
        <v>30</v>
      </c>
      <c r="B26" s="18">
        <f>769500+16331584.94</f>
        <v>17101084.939999998</v>
      </c>
      <c r="C26" s="11">
        <v>0</v>
      </c>
      <c r="D26" s="11">
        <v>0</v>
      </c>
      <c r="E26" s="19">
        <f>19999000+54476.46+ 14929259+43590.3</f>
        <v>35026325.759999998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3199500</v>
      </c>
    </row>
    <row r="27" spans="1:244" s="4" customFormat="1" ht="30.65" customHeight="1" x14ac:dyDescent="0.35">
      <c r="A27" s="10" t="s">
        <v>29</v>
      </c>
      <c r="B27" s="11">
        <f>772500+4773685.94</f>
        <v>5546185.9400000004</v>
      </c>
      <c r="C27" s="4">
        <v>0</v>
      </c>
      <c r="D27" s="4">
        <v>0</v>
      </c>
      <c r="E27" s="11">
        <f>6018600+54476.46+4656156.96</f>
        <v>10729233.42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11">
        <v>3199500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7"/>
    </row>
    <row r="28" spans="1:244" s="3" customFormat="1" ht="353.5" customHeight="1" thickBot="1" x14ac:dyDescent="0.4">
      <c r="A28" s="6" t="s">
        <v>0</v>
      </c>
      <c r="B28" s="14" t="s">
        <v>37</v>
      </c>
      <c r="C28" s="14" t="s">
        <v>24</v>
      </c>
      <c r="D28" s="14" t="s">
        <v>24</v>
      </c>
      <c r="E28" s="14" t="s">
        <v>53</v>
      </c>
      <c r="F28" s="14" t="s">
        <v>24</v>
      </c>
      <c r="G28" s="14" t="s">
        <v>24</v>
      </c>
      <c r="H28" s="14" t="s">
        <v>24</v>
      </c>
      <c r="I28" s="14" t="s">
        <v>24</v>
      </c>
      <c r="J28" s="14" t="s">
        <v>24</v>
      </c>
      <c r="K28" s="14" t="s">
        <v>24</v>
      </c>
      <c r="L28" s="14" t="s">
        <v>24</v>
      </c>
      <c r="M28" s="14" t="s">
        <v>13</v>
      </c>
    </row>
    <row r="29" spans="1:244" s="3" customFormat="1" ht="68" customHeight="1" x14ac:dyDescent="0.35">
      <c r="A29" s="10" t="s">
        <v>32</v>
      </c>
      <c r="B29" s="11">
        <v>0</v>
      </c>
      <c r="C29" s="19">
        <v>1847151</v>
      </c>
      <c r="D29" s="11">
        <v>0</v>
      </c>
      <c r="E29" s="19">
        <f>6650000+2000000+1213380</f>
        <v>9863380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244" s="3" customFormat="1" ht="70" customHeight="1" x14ac:dyDescent="0.35">
      <c r="A30" s="10" t="s">
        <v>33</v>
      </c>
      <c r="B30" s="4">
        <v>0</v>
      </c>
      <c r="C30" s="11">
        <v>0</v>
      </c>
      <c r="D30" s="4">
        <v>0</v>
      </c>
      <c r="E30" s="11">
        <f>6650000+2000000+1213380</f>
        <v>9863380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244" s="3" customFormat="1" ht="218.5" customHeight="1" thickBot="1" x14ac:dyDescent="0.4">
      <c r="A31" s="6" t="s">
        <v>0</v>
      </c>
      <c r="B31" s="14" t="s">
        <v>24</v>
      </c>
      <c r="C31" s="14" t="s">
        <v>38</v>
      </c>
      <c r="D31" s="14" t="s">
        <v>24</v>
      </c>
      <c r="E31" s="14" t="s">
        <v>36</v>
      </c>
      <c r="F31" s="14" t="s">
        <v>24</v>
      </c>
      <c r="G31" s="14" t="s">
        <v>24</v>
      </c>
      <c r="H31" s="14" t="s">
        <v>24</v>
      </c>
      <c r="I31" s="14" t="s">
        <v>24</v>
      </c>
      <c r="J31" s="14" t="s">
        <v>24</v>
      </c>
      <c r="K31" s="14" t="s">
        <v>24</v>
      </c>
      <c r="L31" s="14" t="s">
        <v>24</v>
      </c>
      <c r="M31" s="14" t="s">
        <v>24</v>
      </c>
    </row>
    <row r="32" spans="1:244" s="3" customFormat="1" ht="77.5" customHeight="1" x14ac:dyDescent="0.35">
      <c r="A32" s="10" t="s">
        <v>34</v>
      </c>
      <c r="B32" s="11">
        <v>0</v>
      </c>
      <c r="C32" s="19">
        <v>4500000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 s="3" customFormat="1" ht="77.5" customHeight="1" x14ac:dyDescent="0.35">
      <c r="A33" s="10" t="s">
        <v>35</v>
      </c>
      <c r="B33" s="4">
        <v>0</v>
      </c>
      <c r="C33" s="11">
        <v>4500000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s="3" customFormat="1" ht="68" customHeight="1" thickBot="1" x14ac:dyDescent="0.4">
      <c r="A34" s="13" t="s">
        <v>0</v>
      </c>
      <c r="B34" s="14" t="s">
        <v>24</v>
      </c>
      <c r="C34" s="16" t="s">
        <v>39</v>
      </c>
      <c r="D34" s="14" t="s">
        <v>24</v>
      </c>
      <c r="E34" s="14" t="s">
        <v>24</v>
      </c>
      <c r="F34" s="14" t="s">
        <v>24</v>
      </c>
      <c r="G34" s="14" t="s">
        <v>24</v>
      </c>
      <c r="H34" s="14" t="s">
        <v>24</v>
      </c>
      <c r="I34" s="14" t="s">
        <v>24</v>
      </c>
      <c r="J34" s="14" t="s">
        <v>24</v>
      </c>
      <c r="K34" s="14" t="s">
        <v>24</v>
      </c>
      <c r="L34" s="14" t="s">
        <v>24</v>
      </c>
      <c r="M34" s="14" t="s">
        <v>24</v>
      </c>
    </row>
    <row r="35" spans="1:13" ht="29.5" thickBot="1" x14ac:dyDescent="0.4">
      <c r="A35" s="20" t="s">
        <v>31</v>
      </c>
      <c r="B35" s="21">
        <f>B6+B9+B12+B15+B18+B21+B24+B27+B30</f>
        <v>5546185.9400000004</v>
      </c>
      <c r="C35" s="21">
        <f>C6+C9+C12+C15+C18+C21+C24+C27+C30</f>
        <v>12889766.110000001</v>
      </c>
      <c r="D35" s="21">
        <f t="shared" ref="D35:M35" si="0">D6+D9+D12+D15+D18+D21+D24+D27+D30</f>
        <v>0</v>
      </c>
      <c r="E35" s="21">
        <f t="shared" si="0"/>
        <v>32874299.73</v>
      </c>
      <c r="F35" s="21">
        <f t="shared" si="0"/>
        <v>6066714.9399999995</v>
      </c>
      <c r="G35" s="21">
        <f t="shared" si="0"/>
        <v>5032067.74</v>
      </c>
      <c r="H35" s="21">
        <f t="shared" si="0"/>
        <v>0</v>
      </c>
      <c r="I35" s="21">
        <f t="shared" si="0"/>
        <v>5863379.0999999996</v>
      </c>
      <c r="J35" s="21">
        <f t="shared" si="0"/>
        <v>10399131</v>
      </c>
      <c r="K35" s="21">
        <f t="shared" si="0"/>
        <v>0</v>
      </c>
      <c r="L35" s="21">
        <f t="shared" si="0"/>
        <v>0</v>
      </c>
      <c r="M35" s="21">
        <f t="shared" si="0"/>
        <v>9431136.4499999993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Tomczyk Dorota</dc:creator>
  <cp:lastModifiedBy>Kamińska Sylwia</cp:lastModifiedBy>
  <dcterms:created xsi:type="dcterms:W3CDTF">2025-10-28T05:41:59Z</dcterms:created>
  <dcterms:modified xsi:type="dcterms:W3CDTF">2025-10-31T07:51:07Z</dcterms:modified>
</cp:coreProperties>
</file>